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105" windowWidth="20115" windowHeight="8505"/>
  </bookViews>
  <sheets>
    <sheet name="Jack Mackerel Projections" sheetId="1" r:id="rId1"/>
  </sheets>
  <calcPr calcId="125725"/>
</workbook>
</file>

<file path=xl/calcChain.xml><?xml version="1.0" encoding="utf-8"?>
<calcChain xmlns="http://schemas.openxmlformats.org/spreadsheetml/2006/main">
  <c r="L30" i="1"/>
  <c r="K30"/>
  <c r="K10"/>
  <c r="L10"/>
  <c r="M10"/>
  <c r="N10"/>
  <c r="J10"/>
  <c r="D10"/>
  <c r="E10"/>
  <c r="F10"/>
  <c r="G10"/>
  <c r="C10"/>
  <c r="J29"/>
  <c r="J28"/>
  <c r="J27"/>
  <c r="C29"/>
  <c r="C28"/>
  <c r="C27"/>
  <c r="E30" s="1"/>
  <c r="D30" l="1"/>
  <c r="J3" s="1"/>
  <c r="N3"/>
</calcChain>
</file>

<file path=xl/sharedStrings.xml><?xml version="1.0" encoding="utf-8"?>
<sst xmlns="http://schemas.openxmlformats.org/spreadsheetml/2006/main" count="24" uniqueCount="12">
  <si>
    <t>Model 2</t>
  </si>
  <si>
    <t>Model 3</t>
  </si>
  <si>
    <t>Catch</t>
  </si>
  <si>
    <t>P(B2021&lt;B2012)</t>
  </si>
  <si>
    <t>B2021/B2012</t>
  </si>
  <si>
    <t>Model</t>
  </si>
  <si>
    <t>Selected</t>
  </si>
  <si>
    <r>
      <t>Probability of SSB</t>
    </r>
    <r>
      <rPr>
        <b/>
        <vertAlign val="subscript"/>
        <sz val="13"/>
        <color theme="1"/>
        <rFont val="Calibri"/>
        <family val="2"/>
        <scheme val="minor"/>
      </rPr>
      <t>2021</t>
    </r>
    <r>
      <rPr>
        <b/>
        <sz val="13"/>
        <color theme="1"/>
        <rFont val="Calibri"/>
        <family val="2"/>
        <scheme val="minor"/>
      </rPr>
      <t>&lt; SSB</t>
    </r>
    <r>
      <rPr>
        <b/>
        <vertAlign val="subscript"/>
        <sz val="13"/>
        <color theme="1"/>
        <rFont val="Calibri"/>
        <family val="2"/>
        <scheme val="minor"/>
      </rPr>
      <t>2012</t>
    </r>
  </si>
  <si>
    <r>
      <t>Median ratio (SSB</t>
    </r>
    <r>
      <rPr>
        <b/>
        <vertAlign val="subscript"/>
        <sz val="13"/>
        <color theme="1"/>
        <rFont val="Calibri"/>
        <family val="2"/>
        <scheme val="minor"/>
      </rPr>
      <t>2021</t>
    </r>
    <r>
      <rPr>
        <b/>
        <sz val="13"/>
        <color theme="1"/>
        <rFont val="Calibri"/>
        <family val="2"/>
        <scheme val="minor"/>
      </rPr>
      <t>/SSB</t>
    </r>
    <r>
      <rPr>
        <b/>
        <vertAlign val="subscript"/>
        <sz val="13"/>
        <color theme="1"/>
        <rFont val="Calibri"/>
        <family val="2"/>
        <scheme val="minor"/>
      </rPr>
      <t xml:space="preserve">2012 </t>
    </r>
  </si>
  <si>
    <t>Regression Coefficients</t>
  </si>
  <si>
    <t>Base Case</t>
  </si>
  <si>
    <t>2011 Jack Mackerel Assessment - Projections Calculator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</si>
</sst>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000"/>
    <numFmt numFmtId="166" formatCode="0.00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vertAlign val="subscript"/>
      <sz val="13"/>
      <color theme="1"/>
      <name val="Calibri"/>
      <family val="2"/>
      <scheme val="minor"/>
    </font>
    <font>
      <b/>
      <u/>
      <sz val="18"/>
      <color theme="0"/>
      <name val="Calibri"/>
      <family val="2"/>
      <scheme val="minor"/>
    </font>
    <font>
      <b/>
      <sz val="16"/>
      <color rgb="FF006600"/>
      <name val="Calibri"/>
      <family val="2"/>
      <scheme val="minor"/>
    </font>
    <font>
      <b/>
      <sz val="16"/>
      <color rgb="FF00009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9999"/>
        <bgColor indexed="64"/>
      </patternFill>
    </fill>
  </fills>
  <borders count="8">
    <border>
      <left/>
      <right/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9" fontId="4" fillId="0" borderId="0" xfId="0" applyNumberFormat="1" applyFont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9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164" fontId="4" fillId="0" borderId="0" xfId="0" applyNumberFormat="1" applyFont="1" applyFill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2" xfId="0" applyBorder="1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/>
    <xf numFmtId="165" fontId="0" fillId="0" borderId="0" xfId="0" applyNumberFormat="1" applyBorder="1"/>
    <xf numFmtId="165" fontId="0" fillId="0" borderId="2" xfId="0" applyNumberFormat="1" applyBorder="1"/>
    <xf numFmtId="3" fontId="3" fillId="0" borderId="1" xfId="0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9" fontId="3" fillId="3" borderId="6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5" fontId="2" fillId="3" borderId="2" xfId="0" applyNumberFormat="1" applyFont="1" applyFill="1" applyBorder="1"/>
    <xf numFmtId="166" fontId="0" fillId="0" borderId="0" xfId="0" applyNumberFormat="1" applyBorder="1"/>
    <xf numFmtId="166" fontId="0" fillId="0" borderId="2" xfId="0" applyNumberFormat="1" applyBorder="1"/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4" borderId="0" xfId="0" applyFill="1"/>
    <xf numFmtId="9" fontId="9" fillId="2" borderId="5" xfId="1" applyFont="1" applyFill="1" applyBorder="1" applyAlignment="1">
      <alignment horizontal="center"/>
    </xf>
    <xf numFmtId="2" fontId="10" fillId="2" borderId="5" xfId="0" applyNumberFormat="1" applyFont="1" applyFill="1" applyBorder="1" applyAlignment="1">
      <alignment horizontal="center"/>
    </xf>
    <xf numFmtId="3" fontId="11" fillId="3" borderId="5" xfId="0" applyNumberFormat="1" applyFont="1" applyFill="1" applyBorder="1" applyProtection="1">
      <protection locked="0"/>
    </xf>
    <xf numFmtId="3" fontId="11" fillId="3" borderId="5" xfId="0" applyNumberFormat="1" applyFont="1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9999"/>
      <color rgb="FFFFFF99"/>
      <color rgb="FF006600"/>
      <color rgb="FF000099"/>
      <color rgb="FF66FFFF"/>
      <color rgb="FFFFFFCC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NZ"/>
  <c:chart>
    <c:autoTitleDeleted val="1"/>
    <c:plotArea>
      <c:layout>
        <c:manualLayout>
          <c:layoutTarget val="inner"/>
          <c:xMode val="edge"/>
          <c:yMode val="edge"/>
          <c:x val="9.5407212029530758E-2"/>
          <c:y val="5.8052390510009794E-2"/>
          <c:w val="0.83084080007240513"/>
          <c:h val="0.81095857135505123"/>
        </c:manualLayout>
      </c:layout>
      <c:scatterChart>
        <c:scatterStyle val="lineMarker"/>
        <c:ser>
          <c:idx val="1"/>
          <c:order val="0"/>
          <c:tx>
            <c:strRef>
              <c:f>'Jack Mackerel Projections'!$H$3</c:f>
              <c:strCache>
                <c:ptCount val="1"/>
                <c:pt idx="0">
                  <c:v>P(B2021&lt;B2012)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diamond"/>
            <c:size val="5"/>
            <c:spPr>
              <a:solidFill>
                <a:srgbClr val="00B050"/>
              </a:solidFill>
            </c:spPr>
          </c:marker>
          <c:xVal>
            <c:numRef>
              <c:f>'Jack Mackerel Projections'!$C$6:$E$6</c:f>
              <c:numCache>
                <c:formatCode>#,##0</c:formatCode>
                <c:ptCount val="3"/>
                <c:pt idx="0">
                  <c:v>5000</c:v>
                </c:pt>
                <c:pt idx="1">
                  <c:v>130000</c:v>
                </c:pt>
                <c:pt idx="2">
                  <c:v>260000</c:v>
                </c:pt>
              </c:numCache>
            </c:numRef>
          </c:xVal>
          <c:yVal>
            <c:numRef>
              <c:f>'Jack Mackerel Projections'!$C$10:$E$10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</c:ser>
        <c:ser>
          <c:idx val="0"/>
          <c:order val="1"/>
          <c:tx>
            <c:v>P*(B2021&lt;B2010)</c:v>
          </c:tx>
          <c:spPr>
            <a:ln w="25400">
              <a:solidFill>
                <a:srgbClr val="00B050"/>
              </a:solidFill>
            </a:ln>
          </c:spPr>
          <c:marker>
            <c:symbol val="diamond"/>
            <c:size val="5"/>
            <c:spPr>
              <a:solidFill>
                <a:srgbClr val="00B050"/>
              </a:solidFill>
            </c:spPr>
          </c:marker>
          <c:xVal>
            <c:numRef>
              <c:f>'Jack Mackerel Projections'!$F$6:$G$6</c:f>
              <c:numCache>
                <c:formatCode>#,##0</c:formatCode>
                <c:ptCount val="2"/>
                <c:pt idx="0">
                  <c:v>390000</c:v>
                </c:pt>
                <c:pt idx="1">
                  <c:v>520000</c:v>
                </c:pt>
              </c:numCache>
            </c:numRef>
          </c:xVal>
          <c:yVal>
            <c:numRef>
              <c:f>'Jack Mackerel Projections'!$F$10:$G$10</c:f>
              <c:numCache>
                <c:formatCode>0%</c:formatCode>
                <c:ptCount val="2"/>
                <c:pt idx="0">
                  <c:v>0</c:v>
                </c:pt>
                <c:pt idx="1">
                  <c:v>0.21</c:v>
                </c:pt>
              </c:numCache>
            </c:numRef>
          </c:yVal>
        </c:ser>
        <c:ser>
          <c:idx val="2"/>
          <c:order val="2"/>
          <c:tx>
            <c:v>PCatch</c:v>
          </c:tx>
          <c:spPr>
            <a:ln w="28575">
              <a:noFill/>
            </a:ln>
          </c:spPr>
          <c:marker>
            <c:symbol val="diamond"/>
            <c:size val="15"/>
            <c:spPr>
              <a:solidFill>
                <a:srgbClr val="006600"/>
              </a:solidFill>
            </c:spPr>
          </c:marker>
          <c:xVal>
            <c:numRef>
              <c:f>'Jack Mackerel Projections'!$F$3</c:f>
              <c:numCache>
                <c:formatCode>#,##0</c:formatCode>
                <c:ptCount val="1"/>
                <c:pt idx="0">
                  <c:v>390000</c:v>
                </c:pt>
              </c:numCache>
            </c:numRef>
          </c:xVal>
          <c:yVal>
            <c:numRef>
              <c:f>'Jack Mackerel Projections'!$J$3</c:f>
              <c:numCache>
                <c:formatCode>0%</c:formatCode>
                <c:ptCount val="1"/>
                <c:pt idx="0">
                  <c:v>5.9999999999504894E-6</c:v>
                </c:pt>
              </c:numCache>
            </c:numRef>
          </c:yVal>
        </c:ser>
        <c:axId val="177351680"/>
        <c:axId val="177388544"/>
      </c:scatterChart>
      <c:valAx>
        <c:axId val="177351680"/>
        <c:scaling>
          <c:orientation val="minMax"/>
          <c:max val="550000"/>
          <c:min val="0"/>
        </c:scaling>
        <c:axPos val="b"/>
        <c:numFmt formatCode="#,##0" sourceLinked="1"/>
        <c:tickLblPos val="nextTo"/>
        <c:crossAx val="177388544"/>
        <c:crosses val="autoZero"/>
        <c:crossBetween val="midCat"/>
      </c:valAx>
      <c:valAx>
        <c:axId val="177388544"/>
        <c:scaling>
          <c:orientation val="minMax"/>
          <c:max val="1"/>
          <c:min val="0"/>
        </c:scaling>
        <c:axPos val="l"/>
        <c:numFmt formatCode="0%" sourceLinked="1"/>
        <c:tickLblPos val="nextTo"/>
        <c:crossAx val="177351680"/>
        <c:crosses val="autoZero"/>
        <c:crossBetween val="midCat"/>
      </c:valAx>
      <c:spPr>
        <a:solidFill>
          <a:srgbClr val="FFFFCC"/>
        </a:solidFill>
        <a:ln>
          <a:solidFill>
            <a:schemeClr val="tx1"/>
          </a:solidFill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0727157981656789"/>
          <c:y val="0.10239761206319799"/>
          <c:w val="0.34983962959686227"/>
          <c:h val="9.4551181102362256E-2"/>
        </c:manualLayout>
      </c:layout>
      <c:spPr>
        <a:ln>
          <a:noFill/>
        </a:ln>
      </c:spPr>
      <c:txPr>
        <a:bodyPr/>
        <a:lstStyle/>
        <a:p>
          <a:pPr>
            <a:defRPr sz="1200" baseline="0"/>
          </a:pPr>
          <a:endParaRPr lang="en-US"/>
        </a:p>
      </c:txPr>
    </c:legend>
    <c:plotVisOnly val="1"/>
    <c:dispBlanksAs val="gap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NZ"/>
  <c:chart>
    <c:autoTitleDeleted val="1"/>
    <c:plotArea>
      <c:layout>
        <c:manualLayout>
          <c:layoutTarget val="inner"/>
          <c:xMode val="edge"/>
          <c:yMode val="edge"/>
          <c:x val="0.10106099580445209"/>
          <c:y val="5.7377362713381772E-2"/>
          <c:w val="0.82426741545087445"/>
          <c:h val="0.81315672750208545"/>
        </c:manualLayout>
      </c:layout>
      <c:scatterChart>
        <c:scatterStyle val="lineMarker"/>
        <c:ser>
          <c:idx val="0"/>
          <c:order val="0"/>
          <c:tx>
            <c:strRef>
              <c:f>'Jack Mackerel Projections'!$L$3</c:f>
              <c:strCache>
                <c:ptCount val="1"/>
                <c:pt idx="0">
                  <c:v>B2021/B2012</c:v>
                </c:pt>
              </c:strCache>
            </c:strRef>
          </c:tx>
          <c:spPr>
            <a:ln w="25400">
              <a:noFill/>
            </a:ln>
          </c:spPr>
          <c:marker>
            <c:symbol val="diamond"/>
            <c:size val="5"/>
          </c:marker>
          <c:trendline>
            <c:spPr>
              <a:ln w="25400">
                <a:solidFill>
                  <a:srgbClr val="0070C0"/>
                </a:solidFill>
              </a:ln>
            </c:spPr>
            <c:trendlineType val="linear"/>
          </c:trendline>
          <c:xVal>
            <c:numRef>
              <c:f>'Jack Mackerel Projections'!$J$6:$N$6</c:f>
              <c:numCache>
                <c:formatCode>#,##0</c:formatCode>
                <c:ptCount val="5"/>
                <c:pt idx="0">
                  <c:v>5000</c:v>
                </c:pt>
                <c:pt idx="1">
                  <c:v>130000</c:v>
                </c:pt>
                <c:pt idx="2">
                  <c:v>260000</c:v>
                </c:pt>
                <c:pt idx="3">
                  <c:v>390000</c:v>
                </c:pt>
                <c:pt idx="4">
                  <c:v>520000</c:v>
                </c:pt>
              </c:numCache>
            </c:numRef>
          </c:xVal>
          <c:yVal>
            <c:numRef>
              <c:f>'Jack Mackerel Projections'!$J$10:$N$10</c:f>
              <c:numCache>
                <c:formatCode>0.000</c:formatCode>
                <c:ptCount val="5"/>
                <c:pt idx="0">
                  <c:v>4.6420000000000003</c:v>
                </c:pt>
                <c:pt idx="1">
                  <c:v>3.8839999999999999</c:v>
                </c:pt>
                <c:pt idx="2">
                  <c:v>3.0569999999999999</c:v>
                </c:pt>
                <c:pt idx="3">
                  <c:v>2.181</c:v>
                </c:pt>
                <c:pt idx="4">
                  <c:v>1.2290000000000001</c:v>
                </c:pt>
              </c:numCache>
            </c:numRef>
          </c:yVal>
        </c:ser>
        <c:ser>
          <c:idx val="1"/>
          <c:order val="1"/>
          <c:tx>
            <c:v>Predicted</c:v>
          </c:tx>
          <c:spPr>
            <a:ln w="28575">
              <a:noFill/>
            </a:ln>
          </c:spPr>
          <c:marker>
            <c:symbol val="diamond"/>
            <c:size val="15"/>
            <c:spPr>
              <a:solidFill>
                <a:srgbClr val="000099"/>
              </a:solidFill>
            </c:spPr>
          </c:marker>
          <c:xVal>
            <c:numRef>
              <c:f>'Jack Mackerel Projections'!$F$3</c:f>
              <c:numCache>
                <c:formatCode>#,##0</c:formatCode>
                <c:ptCount val="1"/>
                <c:pt idx="0">
                  <c:v>390000</c:v>
                </c:pt>
              </c:numCache>
            </c:numRef>
          </c:xVal>
          <c:yVal>
            <c:numRef>
              <c:f>'Jack Mackerel Projections'!$N$3</c:f>
              <c:numCache>
                <c:formatCode>0.00</c:formatCode>
                <c:ptCount val="1"/>
                <c:pt idx="0">
                  <c:v>2.1455115083999998</c:v>
                </c:pt>
              </c:numCache>
            </c:numRef>
          </c:yVal>
        </c:ser>
        <c:axId val="177614848"/>
        <c:axId val="177617536"/>
      </c:scatterChart>
      <c:valAx>
        <c:axId val="177614848"/>
        <c:scaling>
          <c:orientation val="minMax"/>
          <c:max val="550000"/>
          <c:min val="0"/>
        </c:scaling>
        <c:axPos val="b"/>
        <c:numFmt formatCode="#,##0" sourceLinked="1"/>
        <c:tickLblPos val="nextTo"/>
        <c:crossAx val="177617536"/>
        <c:crosses val="autoZero"/>
        <c:crossBetween val="midCat"/>
      </c:valAx>
      <c:valAx>
        <c:axId val="177617536"/>
        <c:scaling>
          <c:orientation val="minMax"/>
          <c:min val="0"/>
        </c:scaling>
        <c:axPos val="l"/>
        <c:numFmt formatCode="0.0" sourceLinked="0"/>
        <c:tickLblPos val="nextTo"/>
        <c:crossAx val="177614848"/>
        <c:crosses val="autoZero"/>
        <c:crossBetween val="midCat"/>
      </c:valAx>
      <c:spPr>
        <a:solidFill>
          <a:srgbClr val="FFFFCC"/>
        </a:solidFill>
        <a:ln>
          <a:solidFill>
            <a:schemeClr val="tx1"/>
          </a:solidFill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5431262479749832"/>
          <c:y val="0.10185273352458844"/>
          <c:w val="0.32647176279998502"/>
          <c:h val="9.3451748763962728E-2"/>
        </c:manualLayout>
      </c:layout>
      <c:spPr>
        <a:ln>
          <a:noFill/>
        </a:ln>
      </c:spPr>
      <c:txPr>
        <a:bodyPr/>
        <a:lstStyle/>
        <a:p>
          <a:pPr>
            <a:defRPr sz="1200" baseline="0"/>
          </a:pPr>
          <a:endParaRPr lang="en-US"/>
        </a:p>
      </c:txPr>
    </c:legend>
    <c:plotVisOnly val="1"/>
    <c:dispBlanksAs val="gap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38100</xdr:rowOff>
    </xdr:from>
    <xdr:to>
      <xdr:col>7</xdr:col>
      <xdr:colOff>0</xdr:colOff>
      <xdr:row>23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11</xdr:row>
      <xdr:rowOff>9525</xdr:rowOff>
    </xdr:from>
    <xdr:to>
      <xdr:col>14</xdr:col>
      <xdr:colOff>0</xdr:colOff>
      <xdr:row>23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428624</xdr:colOff>
      <xdr:row>33</xdr:row>
      <xdr:rowOff>0</xdr:rowOff>
    </xdr:from>
    <xdr:to>
      <xdr:col>13</xdr:col>
      <xdr:colOff>590549</xdr:colOff>
      <xdr:row>39</xdr:row>
      <xdr:rowOff>47625</xdr:rowOff>
    </xdr:to>
    <xdr:sp macro="" textlink="">
      <xdr:nvSpPr>
        <xdr:cNvPr id="4" name="TextBox 3"/>
        <xdr:cNvSpPr txBox="1"/>
      </xdr:nvSpPr>
      <xdr:spPr>
        <a:xfrm>
          <a:off x="428624" y="7038975"/>
          <a:ext cx="9020175" cy="1190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NZ" sz="1100"/>
            <a:t>This spreadsheet provides a calculator to interpolate between the projected 2011 jack</a:t>
          </a:r>
          <a:r>
            <a:rPr lang="en-NZ" sz="1100" baseline="0"/>
            <a:t> mackerel stock assessment </a:t>
          </a:r>
          <a:r>
            <a:rPr lang="en-NZ" sz="1100"/>
            <a:t>values of the probability of  the spawning biomass (SSB) in 2021 being less than the SSB in 2010, and the projected ratio of SSB in 2021 compared to </a:t>
          </a:r>
          <a:r>
            <a:rPr lang="en-NZ" sz="1100" baseline="0"/>
            <a:t>SSB in 2012, at alternativefuture constant catch levels, based on linear regression between the results provided in the projections tables in the report of the Jack Mackerel Sub-Group.</a:t>
          </a:r>
        </a:p>
        <a:p>
          <a:endParaRPr lang="en-NZ" sz="1100" baseline="0"/>
        </a:p>
        <a:p>
          <a:r>
            <a:rPr lang="en-NZ" sz="1100" baseline="0"/>
            <a:t>The underlying Assessment Model to be used (either the base case Model 1 or the sensitivity Models 2 and 3, can be selected.  Entering of a proposed future constant catch level (t) then estimates the P(SSB2021 &lt; SSB2012) and the ratio SSB2021/SSB2012.  The results are then plotted on the figures.</a:t>
          </a:r>
          <a:endParaRPr lang="en-NZ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workbookViewId="0">
      <selection activeCell="C3" sqref="C3"/>
    </sheetView>
  </sheetViews>
  <sheetFormatPr defaultRowHeight="15"/>
  <cols>
    <col min="1" max="1" width="6.42578125" customWidth="1"/>
    <col min="2" max="2" width="10.7109375" bestFit="1" customWidth="1"/>
    <col min="3" max="3" width="13.7109375" bestFit="1" customWidth="1"/>
    <col min="4" max="4" width="11.140625" bestFit="1" customWidth="1"/>
    <col min="5" max="5" width="10.28515625" bestFit="1" customWidth="1"/>
    <col min="6" max="6" width="11.42578125" bestFit="1" customWidth="1"/>
    <col min="7" max="7" width="8.42578125" customWidth="1"/>
    <col min="8" max="8" width="7.140625" customWidth="1"/>
    <col min="9" max="9" width="13.140625" customWidth="1"/>
    <col min="10" max="10" width="8.85546875" bestFit="1" customWidth="1"/>
    <col min="11" max="11" width="11.85546875" bestFit="1" customWidth="1"/>
    <col min="12" max="12" width="10.5703125" bestFit="1" customWidth="1"/>
    <col min="15" max="15" width="6" customWidth="1"/>
  </cols>
  <sheetData>
    <row r="1" spans="1:15" ht="36" customHeight="1">
      <c r="A1" s="29"/>
      <c r="B1" s="34" t="s">
        <v>11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29"/>
    </row>
    <row r="2" spans="1:15">
      <c r="A2" s="29"/>
      <c r="O2" s="29"/>
    </row>
    <row r="3" spans="1:15" ht="21">
      <c r="A3" s="29"/>
      <c r="B3" s="7" t="s">
        <v>5</v>
      </c>
      <c r="C3" s="33" t="s">
        <v>10</v>
      </c>
      <c r="E3" s="7" t="s">
        <v>2</v>
      </c>
      <c r="F3" s="32">
        <v>390000</v>
      </c>
      <c r="H3" s="36" t="s">
        <v>3</v>
      </c>
      <c r="I3" s="37"/>
      <c r="J3" s="30">
        <f>IF(((F3*D30)+E30)&lt;0,0,((F3*D30)+E30))</f>
        <v>5.9999999999504894E-6</v>
      </c>
      <c r="L3" s="36" t="s">
        <v>4</v>
      </c>
      <c r="M3" s="37"/>
      <c r="N3" s="31">
        <f>(F3*K30)+L30</f>
        <v>2.1455115083999998</v>
      </c>
      <c r="O3" s="29"/>
    </row>
    <row r="4" spans="1:15">
      <c r="A4" s="29"/>
      <c r="O4" s="29"/>
    </row>
    <row r="5" spans="1:15" ht="19.5" thickBot="1">
      <c r="A5" s="29"/>
      <c r="B5" s="35" t="s">
        <v>7</v>
      </c>
      <c r="C5" s="35"/>
      <c r="D5" s="35"/>
      <c r="I5" s="35" t="s">
        <v>8</v>
      </c>
      <c r="J5" s="35"/>
      <c r="K5" s="35"/>
      <c r="O5" s="29"/>
    </row>
    <row r="6" spans="1:15" ht="17.25" thickTop="1" thickBot="1">
      <c r="A6" s="29"/>
      <c r="B6" s="1" t="s">
        <v>2</v>
      </c>
      <c r="C6" s="18">
        <v>5000</v>
      </c>
      <c r="D6" s="18">
        <v>130000</v>
      </c>
      <c r="E6" s="18">
        <v>260000</v>
      </c>
      <c r="F6" s="18">
        <v>390000</v>
      </c>
      <c r="G6" s="18">
        <v>520000</v>
      </c>
      <c r="H6" s="2"/>
      <c r="I6" s="1" t="s">
        <v>2</v>
      </c>
      <c r="J6" s="18">
        <v>5000</v>
      </c>
      <c r="K6" s="18">
        <v>130000</v>
      </c>
      <c r="L6" s="18">
        <v>260000</v>
      </c>
      <c r="M6" s="18">
        <v>390000</v>
      </c>
      <c r="N6" s="18">
        <v>520000</v>
      </c>
      <c r="O6" s="29"/>
    </row>
    <row r="7" spans="1:15" ht="15.75">
      <c r="A7" s="29"/>
      <c r="B7" s="26" t="s">
        <v>10</v>
      </c>
      <c r="C7" s="8">
        <v>0</v>
      </c>
      <c r="D7" s="8">
        <v>0</v>
      </c>
      <c r="E7" s="8">
        <v>0</v>
      </c>
      <c r="F7" s="8">
        <v>0</v>
      </c>
      <c r="G7" s="8">
        <v>0.21</v>
      </c>
      <c r="H7" s="9"/>
      <c r="I7" s="26" t="s">
        <v>10</v>
      </c>
      <c r="J7" s="10">
        <v>4.6420000000000003</v>
      </c>
      <c r="K7" s="10">
        <v>3.8839999999999999</v>
      </c>
      <c r="L7" s="10">
        <v>3.0569999999999999</v>
      </c>
      <c r="M7" s="10">
        <v>2.181</v>
      </c>
      <c r="N7" s="10">
        <v>1.2290000000000001</v>
      </c>
      <c r="O7" s="29"/>
    </row>
    <row r="8" spans="1:15" ht="15.75">
      <c r="A8" s="29"/>
      <c r="B8" s="27" t="s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2"/>
      <c r="I8" s="27" t="s">
        <v>0</v>
      </c>
      <c r="J8" s="5">
        <v>3.3149999999999999</v>
      </c>
      <c r="K8" s="5">
        <v>2.9470000000000001</v>
      </c>
      <c r="L8" s="5">
        <v>2.5510000000000002</v>
      </c>
      <c r="M8" s="5">
        <v>2.1429999999999998</v>
      </c>
      <c r="N8" s="5">
        <v>1.72</v>
      </c>
      <c r="O8" s="29"/>
    </row>
    <row r="9" spans="1:15" ht="16.5" thickBot="1">
      <c r="A9" s="29"/>
      <c r="B9" s="28" t="s">
        <v>1</v>
      </c>
      <c r="C9" s="4">
        <v>0</v>
      </c>
      <c r="D9" s="4">
        <v>0</v>
      </c>
      <c r="E9" s="4">
        <v>0</v>
      </c>
      <c r="F9" s="4">
        <v>0.23</v>
      </c>
      <c r="G9" s="4">
        <v>1</v>
      </c>
      <c r="H9" s="2"/>
      <c r="I9" s="28" t="s">
        <v>1</v>
      </c>
      <c r="J9" s="6">
        <v>6.4249999999999998</v>
      </c>
      <c r="K9" s="6">
        <v>4.8929999999999998</v>
      </c>
      <c r="L9" s="6">
        <v>3.1850000000000001</v>
      </c>
      <c r="M9" s="6">
        <v>1.298</v>
      </c>
      <c r="N9" s="6">
        <v>0</v>
      </c>
      <c r="O9" s="29"/>
    </row>
    <row r="10" spans="1:15" ht="16.5" thickBot="1">
      <c r="A10" s="29"/>
      <c r="B10" s="19" t="s">
        <v>6</v>
      </c>
      <c r="C10" s="20">
        <f>IF($C$3=$B$7,C$7,(IF($C$3=$B$8,C$8,(C$9))))</f>
        <v>0</v>
      </c>
      <c r="D10" s="20">
        <f t="shared" ref="D10:G10" si="0">IF($C$3=$B$7,D$7,(IF($C$3=$B$8,D$8,(D$9))))</f>
        <v>0</v>
      </c>
      <c r="E10" s="20">
        <f t="shared" si="0"/>
        <v>0</v>
      </c>
      <c r="F10" s="20">
        <f t="shared" si="0"/>
        <v>0</v>
      </c>
      <c r="G10" s="20">
        <f t="shared" si="0"/>
        <v>0.21</v>
      </c>
      <c r="H10" s="2"/>
      <c r="I10" s="19" t="s">
        <v>6</v>
      </c>
      <c r="J10" s="21">
        <f>IF($C$3=$I$7,J$7,(IF($C$3=$I$8,J$8,(J$9))))</f>
        <v>4.6420000000000003</v>
      </c>
      <c r="K10" s="21">
        <f t="shared" ref="K10:N10" si="1">IF($C$3=$I$7,K$7,(IF($C$3=$I$8,K$8,(K$9))))</f>
        <v>3.8839999999999999</v>
      </c>
      <c r="L10" s="21">
        <f t="shared" si="1"/>
        <v>3.0569999999999999</v>
      </c>
      <c r="M10" s="21">
        <f t="shared" si="1"/>
        <v>2.181</v>
      </c>
      <c r="N10" s="21">
        <f t="shared" si="1"/>
        <v>1.2290000000000001</v>
      </c>
      <c r="O10" s="29"/>
    </row>
    <row r="11" spans="1:15">
      <c r="A11" s="29"/>
      <c r="O11" s="29"/>
    </row>
    <row r="12" spans="1:15">
      <c r="A12" s="29"/>
      <c r="O12" s="29"/>
    </row>
    <row r="13" spans="1:15">
      <c r="A13" s="29"/>
      <c r="O13" s="29"/>
    </row>
    <row r="14" spans="1:15">
      <c r="A14" s="29"/>
      <c r="O14" s="29"/>
    </row>
    <row r="15" spans="1:15">
      <c r="A15" s="29"/>
      <c r="O15" s="29"/>
    </row>
    <row r="16" spans="1:15">
      <c r="A16" s="29"/>
      <c r="O16" s="29"/>
    </row>
    <row r="17" spans="1:15">
      <c r="A17" s="29"/>
      <c r="O17" s="29"/>
    </row>
    <row r="18" spans="1:15">
      <c r="A18" s="29"/>
      <c r="O18" s="29"/>
    </row>
    <row r="19" spans="1:15">
      <c r="A19" s="29"/>
      <c r="O19" s="29"/>
    </row>
    <row r="20" spans="1:15">
      <c r="A20" s="29"/>
      <c r="O20" s="29"/>
    </row>
    <row r="21" spans="1:15">
      <c r="A21" s="29"/>
      <c r="O21" s="29"/>
    </row>
    <row r="22" spans="1:15">
      <c r="A22" s="29"/>
      <c r="O22" s="29"/>
    </row>
    <row r="23" spans="1:15">
      <c r="A23" s="29"/>
      <c r="O23" s="29"/>
    </row>
    <row r="24" spans="1:15">
      <c r="A24" s="29"/>
      <c r="O24" s="29"/>
    </row>
    <row r="25" spans="1:15" ht="15.75" thickBot="1">
      <c r="A25" s="29"/>
      <c r="O25" s="29"/>
    </row>
    <row r="26" spans="1:15" ht="15.75" thickBot="1">
      <c r="A26" s="29"/>
      <c r="C26" s="14" t="s">
        <v>5</v>
      </c>
      <c r="D26" s="15" t="s">
        <v>9</v>
      </c>
      <c r="E26" s="15"/>
      <c r="J26" s="14" t="s">
        <v>5</v>
      </c>
      <c r="K26" s="15" t="s">
        <v>9</v>
      </c>
      <c r="L26" s="15"/>
      <c r="O26" s="29"/>
    </row>
    <row r="27" spans="1:15">
      <c r="A27" s="29"/>
      <c r="C27" s="12" t="str">
        <f>B7</f>
        <v>Base Case</v>
      </c>
      <c r="D27" s="16">
        <v>1.6154E-6</v>
      </c>
      <c r="E27" s="24">
        <v>-0.63</v>
      </c>
      <c r="J27" s="12" t="str">
        <f>I7</f>
        <v>Base Case</v>
      </c>
      <c r="K27" s="16">
        <v>-6.6131000000000003E-6</v>
      </c>
      <c r="L27" s="16">
        <v>4.7246205084000001</v>
      </c>
      <c r="O27" s="29"/>
    </row>
    <row r="28" spans="1:15">
      <c r="A28" s="29"/>
      <c r="C28" s="12" t="str">
        <f>B8</f>
        <v>Model 2</v>
      </c>
      <c r="D28" s="16">
        <v>0</v>
      </c>
      <c r="E28" s="24">
        <v>0</v>
      </c>
      <c r="J28" s="12" t="str">
        <f>I8</f>
        <v>Model 2</v>
      </c>
      <c r="K28" s="16">
        <v>-3.0964999999999999E-6</v>
      </c>
      <c r="L28" s="16">
        <v>3.3433888054000001</v>
      </c>
      <c r="O28" s="29"/>
    </row>
    <row r="29" spans="1:15" ht="15.75" thickBot="1">
      <c r="A29" s="29"/>
      <c r="C29" s="13" t="str">
        <f>B9</f>
        <v>Model 3</v>
      </c>
      <c r="D29" s="17">
        <v>5.9200000000000001E-6</v>
      </c>
      <c r="E29" s="25">
        <v>-2.08</v>
      </c>
      <c r="J29" s="13" t="str">
        <f>I9</f>
        <v>Model 3</v>
      </c>
      <c r="K29" s="17">
        <v>-1.2748000000000001E-5</v>
      </c>
      <c r="L29" s="17">
        <v>6.4874340224000004</v>
      </c>
      <c r="O29" s="29"/>
    </row>
    <row r="30" spans="1:15" ht="16.5" thickBot="1">
      <c r="A30" s="29"/>
      <c r="C30" s="22" t="s">
        <v>6</v>
      </c>
      <c r="D30" s="23">
        <f>IF($C$3=$C$27,D$27,(IF($C$3=$C$28,D$28,(D$29))))</f>
        <v>1.6154E-6</v>
      </c>
      <c r="E30" s="23">
        <f>IF($C$3=$C$27,E$27,(IF($C$3=$C$28,E$28,(E$29))))</f>
        <v>-0.63</v>
      </c>
      <c r="F30" s="11"/>
      <c r="J30" s="22" t="s">
        <v>6</v>
      </c>
      <c r="K30" s="23">
        <f>IF($C$3=$I$7,K$27,(IF($C$3=$J$28,K$28,(K$29))))</f>
        <v>-6.6131000000000003E-6</v>
      </c>
      <c r="L30" s="23">
        <f>IF($C$3=$I$7,L$27,(IF($C$3=$J$28,L$28,(L$29))))</f>
        <v>4.7246205084000001</v>
      </c>
      <c r="O30" s="29"/>
    </row>
    <row r="31" spans="1:15">
      <c r="A31" s="29"/>
      <c r="O31" s="29"/>
    </row>
    <row r="32" spans="1:15" ht="32.25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</sheetData>
  <sheetProtection sheet="1" objects="1" scenarios="1"/>
  <mergeCells count="5">
    <mergeCell ref="B1:N1"/>
    <mergeCell ref="B5:D5"/>
    <mergeCell ref="I5:K5"/>
    <mergeCell ref="H3:I3"/>
    <mergeCell ref="L3:M3"/>
  </mergeCells>
  <dataValidations disablePrompts="1" count="2">
    <dataValidation type="list" allowBlank="1" showInputMessage="1" showErrorMessage="1" prompt="Select Assessment Model" sqref="C3">
      <formula1>$B$7:$B$9</formula1>
    </dataValidation>
    <dataValidation allowBlank="1" showInputMessage="1" showErrorMessage="1" prompt="Enter Catch Level" sqref="F3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Jack Mackerel Projections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Penney</dc:creator>
  <cp:lastModifiedBy>Penney, Andrew</cp:lastModifiedBy>
  <dcterms:created xsi:type="dcterms:W3CDTF">2011-09-22T23:41:22Z</dcterms:created>
  <dcterms:modified xsi:type="dcterms:W3CDTF">2011-09-27T00:20:52Z</dcterms:modified>
</cp:coreProperties>
</file>